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0115" windowHeight="9525"/>
  </bookViews>
  <sheets>
    <sheet name="Retirement" sheetId="1" r:id="rId1"/>
  </sheets>
  <calcPr calcId="125725" calcMode="autoNoTable" iterate="1"/>
</workbook>
</file>

<file path=xl/calcChain.xml><?xml version="1.0" encoding="utf-8"?>
<calcChain xmlns="http://schemas.openxmlformats.org/spreadsheetml/2006/main">
  <c r="O18" i="1"/>
  <c r="N2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20"/>
  <c r="H20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K19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J19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I19"/>
  <c r="E19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D19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C19"/>
  <c r="H8"/>
  <c r="H9" s="1"/>
  <c r="H10" s="1"/>
  <c r="H11" s="1"/>
  <c r="H12" s="1"/>
  <c r="H7"/>
  <c r="K5"/>
  <c r="L5" s="1"/>
  <c r="M5" s="1"/>
  <c r="N5" s="1"/>
  <c r="O5" s="1"/>
  <c r="J5"/>
  <c r="F19" l="1"/>
  <c r="C20" s="1"/>
  <c r="F20" s="1"/>
  <c r="C21" s="1"/>
  <c r="F21" s="1"/>
  <c r="C22" s="1"/>
  <c r="F22" s="1"/>
  <c r="C23" s="1"/>
  <c r="F23" s="1"/>
  <c r="C24" s="1"/>
  <c r="F24" s="1"/>
  <c r="C25" s="1"/>
  <c r="F25" s="1"/>
  <c r="C26" s="1"/>
  <c r="F26" s="1"/>
  <c r="C27" s="1"/>
  <c r="F27" s="1"/>
  <c r="C28" s="1"/>
  <c r="F28" s="1"/>
  <c r="C29" s="1"/>
  <c r="F29" s="1"/>
  <c r="C30" s="1"/>
  <c r="F30" s="1"/>
  <c r="C31" s="1"/>
  <c r="F31" s="1"/>
  <c r="C32" s="1"/>
  <c r="F32" s="1"/>
  <c r="C33" s="1"/>
  <c r="F33" s="1"/>
  <c r="C34" s="1"/>
  <c r="F34" s="1"/>
  <c r="C35" s="1"/>
  <c r="F35" s="1"/>
  <c r="C36" s="1"/>
  <c r="F36" s="1"/>
  <c r="C37" s="1"/>
  <c r="F37" s="1"/>
  <c r="C38" s="1"/>
  <c r="F38" s="1"/>
  <c r="C39" s="1"/>
  <c r="F39" s="1"/>
  <c r="C40" s="1"/>
  <c r="F40" s="1"/>
  <c r="C41" s="1"/>
  <c r="F41" s="1"/>
  <c r="C42" s="1"/>
  <c r="F42" s="1"/>
  <c r="C43" s="1"/>
  <c r="F43" s="1"/>
  <c r="C44" s="1"/>
  <c r="F44" s="1"/>
  <c r="C45" s="1"/>
  <c r="F45" s="1"/>
  <c r="C46" s="1"/>
  <c r="F46" s="1"/>
  <c r="C47" s="1"/>
  <c r="F47" s="1"/>
  <c r="C48" s="1"/>
  <c r="F48" s="1"/>
  <c r="C49" s="1"/>
  <c r="F49" s="1"/>
  <c r="C50" s="1"/>
  <c r="F50" s="1"/>
  <c r="C51" s="1"/>
  <c r="F51" s="1"/>
  <c r="C52" s="1"/>
  <c r="F52" s="1"/>
  <c r="L19"/>
  <c r="I20" l="1"/>
  <c r="L20" s="1"/>
  <c r="O19"/>
  <c r="C53"/>
  <c r="F53" s="1"/>
  <c r="C54" s="1"/>
  <c r="F54" s="1"/>
  <c r="C55" s="1"/>
  <c r="F55" s="1"/>
  <c r="C56" s="1"/>
  <c r="F56" s="1"/>
  <c r="C57" s="1"/>
  <c r="F57" s="1"/>
  <c r="I21" l="1"/>
  <c r="L21" s="1"/>
  <c r="O20"/>
  <c r="I22" l="1"/>
  <c r="L22" s="1"/>
  <c r="O21"/>
  <c r="I23" l="1"/>
  <c r="L23" s="1"/>
  <c r="O22"/>
  <c r="I24" l="1"/>
  <c r="L24" s="1"/>
  <c r="O23"/>
  <c r="I25" l="1"/>
  <c r="L25" s="1"/>
  <c r="O24"/>
  <c r="I26" l="1"/>
  <c r="L26" s="1"/>
  <c r="O25"/>
  <c r="I27" l="1"/>
  <c r="L27" s="1"/>
  <c r="O26"/>
  <c r="I28" l="1"/>
  <c r="L28" s="1"/>
  <c r="O27"/>
  <c r="I29" l="1"/>
  <c r="L29" s="1"/>
  <c r="O28"/>
  <c r="I30" l="1"/>
  <c r="L30" s="1"/>
  <c r="O29"/>
  <c r="I31" l="1"/>
  <c r="L31" s="1"/>
  <c r="O30"/>
  <c r="I32" l="1"/>
  <c r="L32" s="1"/>
  <c r="O31"/>
  <c r="I33" l="1"/>
  <c r="L33" s="1"/>
  <c r="O32"/>
  <c r="I34" l="1"/>
  <c r="L34" s="1"/>
  <c r="O33"/>
  <c r="I35" l="1"/>
  <c r="L35" s="1"/>
  <c r="O34"/>
  <c r="I36" l="1"/>
  <c r="L36" s="1"/>
  <c r="O35"/>
  <c r="I37" l="1"/>
  <c r="L37" s="1"/>
  <c r="O36"/>
  <c r="I38" l="1"/>
  <c r="L38" s="1"/>
  <c r="O37"/>
  <c r="I39" l="1"/>
  <c r="L39" s="1"/>
  <c r="O38"/>
  <c r="I40" l="1"/>
  <c r="L40" s="1"/>
  <c r="O39"/>
  <c r="I41" l="1"/>
  <c r="L41" s="1"/>
  <c r="O40"/>
  <c r="I42" l="1"/>
  <c r="L42" s="1"/>
  <c r="O41"/>
  <c r="I43" l="1"/>
  <c r="L43" s="1"/>
  <c r="O42"/>
  <c r="I44" l="1"/>
  <c r="L44" s="1"/>
  <c r="O43"/>
  <c r="I45" l="1"/>
  <c r="L45" s="1"/>
  <c r="O44"/>
  <c r="I46" l="1"/>
  <c r="L46" s="1"/>
  <c r="O45"/>
  <c r="I47" l="1"/>
  <c r="L47" s="1"/>
  <c r="O46"/>
  <c r="I48" l="1"/>
  <c r="L48" s="1"/>
  <c r="O47"/>
  <c r="I49" l="1"/>
  <c r="L49" s="1"/>
  <c r="O48"/>
  <c r="I50" l="1"/>
  <c r="L50" s="1"/>
  <c r="O49"/>
  <c r="I51" l="1"/>
  <c r="L51" s="1"/>
  <c r="O50"/>
  <c r="I52" l="1"/>
  <c r="L52" s="1"/>
  <c r="O51"/>
  <c r="I53" l="1"/>
  <c r="L53" s="1"/>
  <c r="O52"/>
  <c r="E11"/>
  <c r="I54" l="1"/>
  <c r="L54" s="1"/>
  <c r="O53"/>
  <c r="I55" l="1"/>
  <c r="L55" s="1"/>
  <c r="O54"/>
  <c r="I56" l="1"/>
  <c r="L56" s="1"/>
  <c r="O55"/>
  <c r="I57" l="1"/>
  <c r="L57" s="1"/>
  <c r="O56"/>
  <c r="O57" l="1"/>
  <c r="E12"/>
  <c r="H5" s="1"/>
</calcChain>
</file>

<file path=xl/sharedStrings.xml><?xml version="1.0" encoding="utf-8"?>
<sst xmlns="http://schemas.openxmlformats.org/spreadsheetml/2006/main" count="28" uniqueCount="17">
  <si>
    <t>Annual Contribution</t>
  </si>
  <si>
    <t>Annualized Return</t>
  </si>
  <si>
    <t xml:space="preserve">Beginning </t>
  </si>
  <si>
    <t xml:space="preserve">Annual </t>
  </si>
  <si>
    <t xml:space="preserve">Ending </t>
  </si>
  <si>
    <t>Age</t>
  </si>
  <si>
    <t>Balance</t>
  </si>
  <si>
    <t>Return</t>
  </si>
  <si>
    <t>Contribution</t>
  </si>
  <si>
    <t>Year</t>
  </si>
  <si>
    <t>Retirement Projections</t>
  </si>
  <si>
    <t>Account #1</t>
  </si>
  <si>
    <t>Account #2</t>
  </si>
  <si>
    <t>Future Balance Sensitivity to Return and Contribution - Age 65</t>
  </si>
  <si>
    <t>Combined Balance at Age 60</t>
  </si>
  <si>
    <t>Combined Balance at Age 65</t>
  </si>
  <si>
    <t>© Retire Weathly Report - 2014</t>
  </si>
</sst>
</file>

<file path=xl/styles.xml><?xml version="1.0" encoding="utf-8"?>
<styleSheet xmlns="http://schemas.openxmlformats.org/spreadsheetml/2006/main">
  <numFmts count="3">
    <numFmt numFmtId="164" formatCode=";;;"/>
    <numFmt numFmtId="165" formatCode="0.0%"/>
    <numFmt numFmtId="166" formatCode="0.0%;\(0.0%\)"/>
  </numFmts>
  <fonts count="5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37" fontId="3" fillId="0" borderId="1" xfId="0" applyNumberFormat="1" applyFont="1" applyBorder="1"/>
    <xf numFmtId="37" fontId="3" fillId="0" borderId="0" xfId="0" applyNumberFormat="1" applyFont="1" applyBorder="1"/>
    <xf numFmtId="164" fontId="2" fillId="0" borderId="0" xfId="0" applyNumberFormat="1" applyFont="1"/>
    <xf numFmtId="165" fontId="2" fillId="0" borderId="0" xfId="0" applyNumberFormat="1" applyFont="1"/>
    <xf numFmtId="37" fontId="2" fillId="0" borderId="0" xfId="0" applyNumberFormat="1" applyFont="1"/>
    <xf numFmtId="37" fontId="2" fillId="0" borderId="2" xfId="0" applyNumberFormat="1" applyFont="1" applyBorder="1"/>
    <xf numFmtId="37" fontId="2" fillId="0" borderId="1" xfId="0" applyNumberFormat="1" applyFont="1" applyBorder="1"/>
    <xf numFmtId="37" fontId="2" fillId="0" borderId="3" xfId="0" applyNumberFormat="1" applyFont="1" applyBorder="1"/>
    <xf numFmtId="37" fontId="2" fillId="0" borderId="4" xfId="0" applyNumberFormat="1" applyFont="1" applyBorder="1"/>
    <xf numFmtId="37" fontId="2" fillId="0" borderId="0" xfId="0" applyNumberFormat="1" applyFont="1" applyBorder="1"/>
    <xf numFmtId="0" fontId="2" fillId="0" borderId="5" xfId="0" applyFont="1" applyBorder="1"/>
    <xf numFmtId="9" fontId="3" fillId="0" borderId="5" xfId="0" applyNumberFormat="1" applyFont="1" applyBorder="1"/>
    <xf numFmtId="37" fontId="2" fillId="0" borderId="6" xfId="0" applyNumberFormat="1" applyFont="1" applyBorder="1"/>
    <xf numFmtId="37" fontId="1" fillId="0" borderId="0" xfId="0" applyNumberFormat="1" applyFont="1"/>
    <xf numFmtId="37" fontId="2" fillId="0" borderId="7" xfId="0" applyNumberFormat="1" applyFont="1" applyBorder="1"/>
    <xf numFmtId="37" fontId="2" fillId="0" borderId="8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9" fontId="2" fillId="0" borderId="0" xfId="0" applyNumberFormat="1" applyFont="1"/>
    <xf numFmtId="166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2" borderId="5" xfId="0" applyNumberFormat="1" applyFont="1" applyFill="1" applyBorder="1"/>
    <xf numFmtId="37" fontId="1" fillId="3" borderId="2" xfId="0" applyNumberFormat="1" applyFont="1" applyFill="1" applyBorder="1"/>
    <xf numFmtId="37" fontId="1" fillId="3" borderId="1" xfId="0" applyNumberFormat="1" applyFont="1" applyFill="1" applyBorder="1"/>
    <xf numFmtId="37" fontId="1" fillId="3" borderId="4" xfId="0" applyNumberFormat="1" applyFont="1" applyFill="1" applyBorder="1"/>
    <xf numFmtId="37" fontId="1" fillId="3" borderId="3" xfId="0" applyNumberFormat="1" applyFont="1" applyFill="1" applyBorder="1"/>
    <xf numFmtId="37" fontId="1" fillId="3" borderId="0" xfId="0" applyNumberFormat="1" applyFont="1" applyFill="1" applyBorder="1"/>
    <xf numFmtId="37" fontId="1" fillId="3" borderId="6" xfId="0" applyNumberFormat="1" applyFont="1" applyFill="1" applyBorder="1"/>
    <xf numFmtId="37" fontId="1" fillId="3" borderId="7" xfId="0" applyNumberFormat="1" applyFont="1" applyFill="1" applyBorder="1"/>
    <xf numFmtId="37" fontId="1" fillId="3" borderId="5" xfId="0" applyNumberFormat="1" applyFont="1" applyFill="1" applyBorder="1"/>
    <xf numFmtId="37" fontId="1" fillId="3" borderId="8" xfId="0" applyNumberFormat="1" applyFont="1" applyFill="1" applyBorder="1"/>
    <xf numFmtId="0" fontId="4" fillId="0" borderId="0" xfId="0" applyFont="1"/>
    <xf numFmtId="37" fontId="3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Retirement!$O$18</c:f>
              <c:strCache>
                <c:ptCount val="1"/>
                <c:pt idx="0">
                  <c:v>6% Return</c:v>
                </c:pt>
              </c:strCache>
            </c:strRef>
          </c:tx>
          <c:marker>
            <c:symbol val="none"/>
          </c:marker>
          <c:xVal>
            <c:numRef>
              <c:f>Retirement!$N$19:$N$57</c:f>
              <c:numCache>
                <c:formatCode>General</c:formatCode>
                <c:ptCount val="3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  <c:pt idx="27">
                  <c:v>2041</c:v>
                </c:pt>
                <c:pt idx="28">
                  <c:v>2042</c:v>
                </c:pt>
                <c:pt idx="29">
                  <c:v>2043</c:v>
                </c:pt>
                <c:pt idx="30">
                  <c:v>2044</c:v>
                </c:pt>
                <c:pt idx="31">
                  <c:v>2045</c:v>
                </c:pt>
                <c:pt idx="32">
                  <c:v>2046</c:v>
                </c:pt>
                <c:pt idx="33">
                  <c:v>2047</c:v>
                </c:pt>
                <c:pt idx="34">
                  <c:v>2048</c:v>
                </c:pt>
                <c:pt idx="35">
                  <c:v>2049</c:v>
                </c:pt>
                <c:pt idx="36">
                  <c:v>2050</c:v>
                </c:pt>
                <c:pt idx="37">
                  <c:v>2051</c:v>
                </c:pt>
                <c:pt idx="38">
                  <c:v>2052</c:v>
                </c:pt>
              </c:numCache>
            </c:numRef>
          </c:xVal>
          <c:yVal>
            <c:numRef>
              <c:f>Retirement!$O$19:$O$57</c:f>
              <c:numCache>
                <c:formatCode>#,##0_);\(#,##0\)</c:formatCode>
                <c:ptCount val="39"/>
                <c:pt idx="0">
                  <c:v>34320</c:v>
                </c:pt>
                <c:pt idx="1">
                  <c:v>47379.199999999997</c:v>
                </c:pt>
                <c:pt idx="2">
                  <c:v>61221.952000000005</c:v>
                </c:pt>
                <c:pt idx="3">
                  <c:v>75895.269120000012</c:v>
                </c:pt>
                <c:pt idx="4">
                  <c:v>91448.985267200012</c:v>
                </c:pt>
                <c:pt idx="5">
                  <c:v>107935.92438323202</c:v>
                </c:pt>
                <c:pt idx="6">
                  <c:v>125412.07984622594</c:v>
                </c:pt>
                <c:pt idx="7">
                  <c:v>143936.8046369995</c:v>
                </c:pt>
                <c:pt idx="8">
                  <c:v>163573.0129152195</c:v>
                </c:pt>
                <c:pt idx="9">
                  <c:v>184387.39369013268</c:v>
                </c:pt>
                <c:pt idx="10">
                  <c:v>206450.63731154066</c:v>
                </c:pt>
                <c:pt idx="11">
                  <c:v>229837.67555023311</c:v>
                </c:pt>
                <c:pt idx="12">
                  <c:v>254627.93608324707</c:v>
                </c:pt>
                <c:pt idx="13">
                  <c:v>280905.6122482419</c:v>
                </c:pt>
                <c:pt idx="14">
                  <c:v>308759.94898313645</c:v>
                </c:pt>
                <c:pt idx="15">
                  <c:v>338285.5459221247</c:v>
                </c:pt>
                <c:pt idx="16">
                  <c:v>369582.67867745215</c:v>
                </c:pt>
                <c:pt idx="17">
                  <c:v>402757.63939809933</c:v>
                </c:pt>
                <c:pt idx="18">
                  <c:v>437923.09776198526</c:v>
                </c:pt>
                <c:pt idx="19">
                  <c:v>475198.48362770444</c:v>
                </c:pt>
                <c:pt idx="20">
                  <c:v>514710.39264536672</c:v>
                </c:pt>
                <c:pt idx="21">
                  <c:v>556593.01620408869</c:v>
                </c:pt>
                <c:pt idx="22">
                  <c:v>600988.59717633412</c:v>
                </c:pt>
                <c:pt idx="23">
                  <c:v>648047.91300691408</c:v>
                </c:pt>
                <c:pt idx="24">
                  <c:v>697930.78778732906</c:v>
                </c:pt>
                <c:pt idx="25">
                  <c:v>750806.63505456888</c:v>
                </c:pt>
                <c:pt idx="26">
                  <c:v>806855.03315784305</c:v>
                </c:pt>
                <c:pt idx="27">
                  <c:v>866266.33514731366</c:v>
                </c:pt>
                <c:pt idx="28">
                  <c:v>929242.31525615253</c:v>
                </c:pt>
                <c:pt idx="29">
                  <c:v>995996.85417152173</c:v>
                </c:pt>
                <c:pt idx="30">
                  <c:v>1066756.665421813</c:v>
                </c:pt>
                <c:pt idx="31">
                  <c:v>1141762.065347122</c:v>
                </c:pt>
                <c:pt idx="32">
                  <c:v>1221267.7892679493</c:v>
                </c:pt>
                <c:pt idx="33">
                  <c:v>1305543.8566240263</c:v>
                </c:pt>
                <c:pt idx="34">
                  <c:v>1394876.4880214678</c:v>
                </c:pt>
                <c:pt idx="35">
                  <c:v>1489569.0773027563</c:v>
                </c:pt>
                <c:pt idx="36">
                  <c:v>1589943.2219409216</c:v>
                </c:pt>
                <c:pt idx="37">
                  <c:v>1696339.815257377</c:v>
                </c:pt>
                <c:pt idx="38">
                  <c:v>1809120.2041728199</c:v>
                </c:pt>
              </c:numCache>
            </c:numRef>
          </c:yVal>
        </c:ser>
        <c:axId val="78134272"/>
        <c:axId val="78140928"/>
      </c:scatterChart>
      <c:valAx>
        <c:axId val="78134272"/>
        <c:scaling>
          <c:orientation val="minMax"/>
        </c:scaling>
        <c:axPos val="b"/>
        <c:numFmt formatCode="General" sourceLinked="1"/>
        <c:majorTickMark val="none"/>
        <c:tickLblPos val="nextTo"/>
        <c:crossAx val="78140928"/>
        <c:crosses val="autoZero"/>
        <c:crossBetween val="midCat"/>
      </c:valAx>
      <c:valAx>
        <c:axId val="78140928"/>
        <c:scaling>
          <c:orientation val="minMax"/>
        </c:scaling>
        <c:axPos val="l"/>
        <c:numFmt formatCode="#,##0_);\(#,##0\)" sourceLinked="1"/>
        <c:majorTickMark val="none"/>
        <c:tickLblPos val="nextTo"/>
        <c:crossAx val="78134272"/>
        <c:crosses val="autoZero"/>
        <c:crossBetween val="midCat"/>
      </c:valAx>
    </c:plotArea>
    <c:legend>
      <c:legendPos val="b"/>
      <c:layout/>
    </c:legend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19</xdr:row>
      <xdr:rowOff>76200</xdr:rowOff>
    </xdr:from>
    <xdr:to>
      <xdr:col>20</xdr:col>
      <xdr:colOff>38100</xdr:colOff>
      <xdr:row>37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0.28958</cdr:x>
      <cdr:y>0.04514</cdr:y>
    </cdr:from>
    <cdr:to>
      <cdr:x>0.75833</cdr:x>
      <cdr:y>0.17708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3975" y="123825"/>
          <a:ext cx="21431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Combined Balance by Year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"/>
  <sheetViews>
    <sheetView showGridLines="0" tabSelected="1" workbookViewId="0">
      <selection activeCell="B1" sqref="B1"/>
    </sheetView>
  </sheetViews>
  <sheetFormatPr defaultRowHeight="12"/>
  <cols>
    <col min="1" max="1" width="1.140625" style="3" customWidth="1"/>
    <col min="2" max="2" width="10.140625" style="3" customWidth="1"/>
    <col min="3" max="3" width="10.28515625" style="3" customWidth="1"/>
    <col min="4" max="4" width="11" style="3" customWidth="1"/>
    <col min="5" max="5" width="11.140625" style="3" customWidth="1"/>
    <col min="6" max="10" width="9.140625" style="3"/>
    <col min="11" max="11" width="11.7109375" style="3" customWidth="1"/>
    <col min="12" max="16" width="9.140625" style="3"/>
    <col min="17" max="17" width="12.140625" style="3" customWidth="1"/>
    <col min="18" max="16384" width="9.140625" style="3"/>
  </cols>
  <sheetData>
    <row r="1" spans="1:15" ht="15.75">
      <c r="A1" s="37" t="s">
        <v>16</v>
      </c>
    </row>
    <row r="3" spans="1:15">
      <c r="B3" s="1" t="s">
        <v>10</v>
      </c>
      <c r="C3" s="2"/>
      <c r="H3" s="4" t="s">
        <v>13</v>
      </c>
    </row>
    <row r="4" spans="1:15">
      <c r="B4" s="5" t="s">
        <v>11</v>
      </c>
      <c r="C4" s="5"/>
      <c r="D4" s="6">
        <v>10000</v>
      </c>
    </row>
    <row r="5" spans="1:15">
      <c r="B5" s="2" t="s">
        <v>12</v>
      </c>
      <c r="C5" s="2"/>
      <c r="D5" s="7">
        <v>12000</v>
      </c>
      <c r="H5" s="8">
        <f>E12</f>
        <v>1809120.2041728199</v>
      </c>
      <c r="I5" s="9">
        <v>0.03</v>
      </c>
      <c r="J5" s="9">
        <f>I5+0.01</f>
        <v>0.04</v>
      </c>
      <c r="K5" s="9">
        <f t="shared" ref="K5:O5" si="0">J5+0.01</f>
        <v>0.05</v>
      </c>
      <c r="L5" s="9">
        <f t="shared" si="0"/>
        <v>6.0000000000000005E-2</v>
      </c>
      <c r="M5" s="9">
        <f t="shared" si="0"/>
        <v>7.0000000000000007E-2</v>
      </c>
      <c r="N5" s="9">
        <f t="shared" si="0"/>
        <v>0.08</v>
      </c>
      <c r="O5" s="9">
        <f t="shared" si="0"/>
        <v>0.09</v>
      </c>
    </row>
    <row r="6" spans="1:15">
      <c r="B6" s="2"/>
      <c r="C6" s="2"/>
      <c r="D6" s="7"/>
      <c r="H6" s="10">
        <v>500</v>
      </c>
      <c r="I6" s="11">
        <f t="dataTable" ref="I6:O12" dt2D="1" dtr="1" r1="D8" r2="D7"/>
        <v>141908.82636629342</v>
      </c>
      <c r="J6" s="12">
        <v>191969.2014548296</v>
      </c>
      <c r="K6" s="12">
        <v>261599.54848498621</v>
      </c>
      <c r="L6" s="12">
        <v>358535.62286371295</v>
      </c>
      <c r="M6" s="12">
        <v>493526.34060862113</v>
      </c>
      <c r="N6" s="12">
        <v>681477.77003666328</v>
      </c>
      <c r="O6" s="12">
        <v>943018.06076338654</v>
      </c>
    </row>
    <row r="7" spans="1:15">
      <c r="B7" s="2" t="s">
        <v>0</v>
      </c>
      <c r="C7" s="2"/>
      <c r="D7" s="7">
        <v>5500</v>
      </c>
      <c r="H7" s="10">
        <f>H6+1000</f>
        <v>1500</v>
      </c>
      <c r="I7" s="13">
        <v>286377.29186785169</v>
      </c>
      <c r="J7" s="11">
        <v>372787.50087486103</v>
      </c>
      <c r="K7" s="12">
        <v>489789.59466116352</v>
      </c>
      <c r="L7" s="12">
        <v>648652.53912553424</v>
      </c>
      <c r="M7" s="12">
        <v>864806.92376501544</v>
      </c>
      <c r="N7" s="14">
        <v>1159360.2120922161</v>
      </c>
      <c r="O7" s="15">
        <v>1561150.9874502234</v>
      </c>
    </row>
    <row r="8" spans="1:15">
      <c r="B8" s="16" t="s">
        <v>1</v>
      </c>
      <c r="C8" s="16"/>
      <c r="D8" s="17">
        <v>0.06</v>
      </c>
      <c r="H8" s="10">
        <f t="shared" ref="H8:H12" si="1">H7+1000</f>
        <v>2500</v>
      </c>
      <c r="I8" s="13">
        <v>430845.75736941007</v>
      </c>
      <c r="J8" s="13">
        <v>553605.8002948924</v>
      </c>
      <c r="K8" s="28">
        <v>717979.64083734062</v>
      </c>
      <c r="L8" s="29">
        <v>938769.45538735588</v>
      </c>
      <c r="M8" s="30">
        <v>1236087.5069214096</v>
      </c>
      <c r="N8" s="18">
        <v>1637242.6541477686</v>
      </c>
      <c r="O8" s="15">
        <v>2179283.9141370598</v>
      </c>
    </row>
    <row r="9" spans="1:15">
      <c r="H9" s="10">
        <f t="shared" si="1"/>
        <v>3500</v>
      </c>
      <c r="I9" s="13">
        <v>575314.22287096828</v>
      </c>
      <c r="J9" s="13">
        <v>734424.09971492388</v>
      </c>
      <c r="K9" s="31">
        <v>946169.68701351795</v>
      </c>
      <c r="L9" s="32">
        <v>1228886.371649177</v>
      </c>
      <c r="M9" s="33">
        <v>1607368.0900778042</v>
      </c>
      <c r="N9" s="18">
        <v>2115125.0962033216</v>
      </c>
      <c r="O9" s="15">
        <v>2797416.8408238953</v>
      </c>
    </row>
    <row r="10" spans="1:15">
      <c r="H10" s="10">
        <f t="shared" si="1"/>
        <v>4500</v>
      </c>
      <c r="I10" s="13">
        <v>719782.68837252655</v>
      </c>
      <c r="J10" s="13">
        <v>915242.39913495514</v>
      </c>
      <c r="K10" s="34">
        <v>1174359.733189695</v>
      </c>
      <c r="L10" s="35">
        <v>1519003.287910999</v>
      </c>
      <c r="M10" s="36">
        <v>1978648.6732341987</v>
      </c>
      <c r="N10" s="18">
        <v>2593007.5382588743</v>
      </c>
      <c r="O10" s="15">
        <v>3415549.7675107336</v>
      </c>
    </row>
    <row r="11" spans="1:15">
      <c r="B11" s="3" t="s">
        <v>14</v>
      </c>
      <c r="E11" s="19">
        <f>F52+L52</f>
        <v>1305543.8566240263</v>
      </c>
      <c r="H11" s="10">
        <f t="shared" si="1"/>
        <v>5500</v>
      </c>
      <c r="I11" s="13">
        <v>864251.15387408505</v>
      </c>
      <c r="J11" s="20">
        <v>1096060.6985549864</v>
      </c>
      <c r="K11" s="27">
        <v>1402549.7793658725</v>
      </c>
      <c r="L11" s="27">
        <v>1809120.2041728199</v>
      </c>
      <c r="M11" s="27">
        <v>2349929.2563905935</v>
      </c>
      <c r="N11" s="21">
        <v>3070889.980314428</v>
      </c>
      <c r="O11" s="15">
        <v>4033682.69419757</v>
      </c>
    </row>
    <row r="12" spans="1:15">
      <c r="B12" s="3" t="s">
        <v>15</v>
      </c>
      <c r="E12" s="19">
        <f>F57+L57</f>
        <v>1809120.2041728199</v>
      </c>
      <c r="H12" s="10">
        <f t="shared" si="1"/>
        <v>6500</v>
      </c>
      <c r="I12" s="13">
        <v>1008719.6193756433</v>
      </c>
      <c r="J12" s="15">
        <v>1276878.9979750179</v>
      </c>
      <c r="K12" s="15">
        <v>1630739.8255420499</v>
      </c>
      <c r="L12" s="15">
        <v>2099237.1204346409</v>
      </c>
      <c r="M12" s="15">
        <v>2721209.8395469878</v>
      </c>
      <c r="N12" s="15">
        <v>3548772.4223699798</v>
      </c>
      <c r="O12" s="15">
        <v>4651815.6208844045</v>
      </c>
    </row>
    <row r="15" spans="1:15">
      <c r="B15" s="4" t="s">
        <v>11</v>
      </c>
      <c r="H15" s="4" t="s">
        <v>12</v>
      </c>
    </row>
    <row r="17" spans="2:17">
      <c r="B17" s="22"/>
      <c r="C17" s="22" t="s">
        <v>2</v>
      </c>
      <c r="D17" s="22" t="s">
        <v>3</v>
      </c>
      <c r="E17" s="22"/>
      <c r="F17" s="22" t="s">
        <v>4</v>
      </c>
      <c r="H17" s="22"/>
      <c r="I17" s="22" t="s">
        <v>2</v>
      </c>
      <c r="J17" s="22" t="s">
        <v>3</v>
      </c>
      <c r="K17" s="22"/>
      <c r="L17" s="22" t="s">
        <v>4</v>
      </c>
    </row>
    <row r="18" spans="2:17">
      <c r="B18" s="23" t="s">
        <v>5</v>
      </c>
      <c r="C18" s="23" t="s">
        <v>6</v>
      </c>
      <c r="D18" s="23" t="s">
        <v>7</v>
      </c>
      <c r="E18" s="23" t="s">
        <v>8</v>
      </c>
      <c r="F18" s="23" t="s">
        <v>6</v>
      </c>
      <c r="H18" s="23" t="s">
        <v>5</v>
      </c>
      <c r="I18" s="23" t="s">
        <v>6</v>
      </c>
      <c r="J18" s="23" t="s">
        <v>7</v>
      </c>
      <c r="K18" s="23" t="s">
        <v>8</v>
      </c>
      <c r="L18" s="23" t="s">
        <v>6</v>
      </c>
      <c r="N18" s="3" t="s">
        <v>9</v>
      </c>
      <c r="O18" s="3" t="str">
        <f>""&amp;TEXT(D8,"0%")&amp;" Return"</f>
        <v>6% Return</v>
      </c>
      <c r="P18" s="24"/>
    </row>
    <row r="19" spans="2:17">
      <c r="B19" s="38">
        <v>27</v>
      </c>
      <c r="C19" s="10">
        <f>D4</f>
        <v>10000</v>
      </c>
      <c r="D19" s="25">
        <f>D8</f>
        <v>0.06</v>
      </c>
      <c r="E19" s="10">
        <f>D7</f>
        <v>5500</v>
      </c>
      <c r="F19" s="10">
        <f>(C19*(1+D19)+E19)</f>
        <v>16100</v>
      </c>
      <c r="G19" s="10"/>
      <c r="H19" s="38">
        <v>27</v>
      </c>
      <c r="I19" s="10">
        <f>D5</f>
        <v>12000</v>
      </c>
      <c r="J19" s="25">
        <f>D8</f>
        <v>0.06</v>
      </c>
      <c r="K19" s="10">
        <f>D7</f>
        <v>5500</v>
      </c>
      <c r="L19" s="10">
        <f>(I19*(1+J19)+K19)</f>
        <v>18220</v>
      </c>
      <c r="N19" s="3">
        <v>2014</v>
      </c>
      <c r="O19" s="10">
        <f>L19+F19</f>
        <v>34320</v>
      </c>
      <c r="P19" s="10"/>
      <c r="Q19" s="10"/>
    </row>
    <row r="20" spans="2:17">
      <c r="B20" s="26">
        <f>B19+1</f>
        <v>28</v>
      </c>
      <c r="C20" s="10">
        <f>F19</f>
        <v>16100</v>
      </c>
      <c r="D20" s="25">
        <f>D19</f>
        <v>0.06</v>
      </c>
      <c r="E20" s="10">
        <f>E19</f>
        <v>5500</v>
      </c>
      <c r="F20" s="10">
        <f>(C20*(1+D20)+E20)</f>
        <v>22566</v>
      </c>
      <c r="G20" s="10"/>
      <c r="H20" s="26">
        <f>H19+1</f>
        <v>28</v>
      </c>
      <c r="I20" s="10">
        <f>L19</f>
        <v>18220</v>
      </c>
      <c r="J20" s="25">
        <f>J19</f>
        <v>0.06</v>
      </c>
      <c r="K20" s="10">
        <f>K19</f>
        <v>5500</v>
      </c>
      <c r="L20" s="10">
        <f>(I20*(1+J20)+K20)</f>
        <v>24813.200000000001</v>
      </c>
      <c r="N20" s="3">
        <f>N19+1</f>
        <v>2015</v>
      </c>
      <c r="O20" s="10">
        <f t="shared" ref="O20:O57" si="2">L20+F20</f>
        <v>47379.199999999997</v>
      </c>
      <c r="P20" s="10"/>
      <c r="Q20" s="10"/>
    </row>
    <row r="21" spans="2:17">
      <c r="B21" s="26">
        <f t="shared" ref="B21:B57" si="3">B20+1</f>
        <v>29</v>
      </c>
      <c r="C21" s="10">
        <f t="shared" ref="C21:C57" si="4">F20</f>
        <v>22566</v>
      </c>
      <c r="D21" s="25">
        <f t="shared" ref="D21:E36" si="5">D20</f>
        <v>0.06</v>
      </c>
      <c r="E21" s="10">
        <f t="shared" si="5"/>
        <v>5500</v>
      </c>
      <c r="F21" s="10">
        <f t="shared" ref="F21:F57" si="6">(C21*(1+D21)+E21)</f>
        <v>29419.960000000003</v>
      </c>
      <c r="G21" s="10"/>
      <c r="H21" s="26">
        <f t="shared" ref="H21:H57" si="7">H20+1</f>
        <v>29</v>
      </c>
      <c r="I21" s="10">
        <f t="shared" ref="I21:I57" si="8">L20</f>
        <v>24813.200000000001</v>
      </c>
      <c r="J21" s="25">
        <f t="shared" ref="J21:K36" si="9">J20</f>
        <v>0.06</v>
      </c>
      <c r="K21" s="10">
        <f t="shared" si="9"/>
        <v>5500</v>
      </c>
      <c r="L21" s="10">
        <f t="shared" ref="L21:L57" si="10">(I21*(1+J21)+K21)</f>
        <v>31801.992000000002</v>
      </c>
      <c r="N21" s="3">
        <f t="shared" ref="N21:N57" si="11">N20+1</f>
        <v>2016</v>
      </c>
      <c r="O21" s="10">
        <f t="shared" si="2"/>
        <v>61221.952000000005</v>
      </c>
      <c r="P21" s="10"/>
      <c r="Q21" s="10"/>
    </row>
    <row r="22" spans="2:17">
      <c r="B22" s="26">
        <f t="shared" si="3"/>
        <v>30</v>
      </c>
      <c r="C22" s="10">
        <f t="shared" si="4"/>
        <v>29419.960000000003</v>
      </c>
      <c r="D22" s="25">
        <f t="shared" si="5"/>
        <v>0.06</v>
      </c>
      <c r="E22" s="10">
        <f t="shared" si="5"/>
        <v>5500</v>
      </c>
      <c r="F22" s="10">
        <f t="shared" si="6"/>
        <v>36685.157600000006</v>
      </c>
      <c r="G22" s="10"/>
      <c r="H22" s="26">
        <f t="shared" si="7"/>
        <v>30</v>
      </c>
      <c r="I22" s="10">
        <f t="shared" si="8"/>
        <v>31801.992000000002</v>
      </c>
      <c r="J22" s="25">
        <f t="shared" si="9"/>
        <v>0.06</v>
      </c>
      <c r="K22" s="10">
        <f t="shared" si="9"/>
        <v>5500</v>
      </c>
      <c r="L22" s="10">
        <f t="shared" si="10"/>
        <v>39210.111520000006</v>
      </c>
      <c r="N22" s="3">
        <f t="shared" si="11"/>
        <v>2017</v>
      </c>
      <c r="O22" s="10">
        <f t="shared" si="2"/>
        <v>75895.269120000012</v>
      </c>
      <c r="P22" s="10"/>
      <c r="Q22" s="10"/>
    </row>
    <row r="23" spans="2:17">
      <c r="B23" s="26">
        <f t="shared" si="3"/>
        <v>31</v>
      </c>
      <c r="C23" s="10">
        <f t="shared" si="4"/>
        <v>36685.157600000006</v>
      </c>
      <c r="D23" s="25">
        <f t="shared" si="5"/>
        <v>0.06</v>
      </c>
      <c r="E23" s="10">
        <f t="shared" si="5"/>
        <v>5500</v>
      </c>
      <c r="F23" s="10">
        <f t="shared" si="6"/>
        <v>44386.267056000012</v>
      </c>
      <c r="G23" s="10"/>
      <c r="H23" s="26">
        <f t="shared" si="7"/>
        <v>31</v>
      </c>
      <c r="I23" s="10">
        <f t="shared" si="8"/>
        <v>39210.111520000006</v>
      </c>
      <c r="J23" s="25">
        <f t="shared" si="9"/>
        <v>0.06</v>
      </c>
      <c r="K23" s="10">
        <f t="shared" si="9"/>
        <v>5500</v>
      </c>
      <c r="L23" s="10">
        <f t="shared" si="10"/>
        <v>47062.718211200008</v>
      </c>
      <c r="N23" s="3">
        <f t="shared" si="11"/>
        <v>2018</v>
      </c>
      <c r="O23" s="10">
        <f t="shared" si="2"/>
        <v>91448.985267200012</v>
      </c>
      <c r="P23" s="10"/>
      <c r="Q23" s="10"/>
    </row>
    <row r="24" spans="2:17">
      <c r="B24" s="26">
        <f t="shared" si="3"/>
        <v>32</v>
      </c>
      <c r="C24" s="10">
        <f t="shared" si="4"/>
        <v>44386.267056000012</v>
      </c>
      <c r="D24" s="25">
        <f t="shared" si="5"/>
        <v>0.06</v>
      </c>
      <c r="E24" s="10">
        <f t="shared" si="5"/>
        <v>5500</v>
      </c>
      <c r="F24" s="10">
        <f t="shared" si="6"/>
        <v>52549.443079360011</v>
      </c>
      <c r="G24" s="10"/>
      <c r="H24" s="26">
        <f t="shared" si="7"/>
        <v>32</v>
      </c>
      <c r="I24" s="10">
        <f t="shared" si="8"/>
        <v>47062.718211200008</v>
      </c>
      <c r="J24" s="25">
        <f t="shared" si="9"/>
        <v>0.06</v>
      </c>
      <c r="K24" s="10">
        <f t="shared" si="9"/>
        <v>5500</v>
      </c>
      <c r="L24" s="10">
        <f t="shared" si="10"/>
        <v>55386.481303872009</v>
      </c>
      <c r="N24" s="3">
        <f t="shared" si="11"/>
        <v>2019</v>
      </c>
      <c r="O24" s="10">
        <f t="shared" si="2"/>
        <v>107935.92438323202</v>
      </c>
      <c r="P24" s="10"/>
      <c r="Q24" s="10"/>
    </row>
    <row r="25" spans="2:17">
      <c r="B25" s="26">
        <f t="shared" si="3"/>
        <v>33</v>
      </c>
      <c r="C25" s="10">
        <f t="shared" si="4"/>
        <v>52549.443079360011</v>
      </c>
      <c r="D25" s="25">
        <f t="shared" si="5"/>
        <v>0.06</v>
      </c>
      <c r="E25" s="10">
        <f t="shared" si="5"/>
        <v>5500</v>
      </c>
      <c r="F25" s="10">
        <f t="shared" si="6"/>
        <v>61202.409664121617</v>
      </c>
      <c r="G25" s="10"/>
      <c r="H25" s="26">
        <f t="shared" si="7"/>
        <v>33</v>
      </c>
      <c r="I25" s="10">
        <f t="shared" si="8"/>
        <v>55386.481303872009</v>
      </c>
      <c r="J25" s="25">
        <f t="shared" si="9"/>
        <v>0.06</v>
      </c>
      <c r="K25" s="10">
        <f t="shared" si="9"/>
        <v>5500</v>
      </c>
      <c r="L25" s="10">
        <f t="shared" si="10"/>
        <v>64209.670182104332</v>
      </c>
      <c r="N25" s="3">
        <f t="shared" si="11"/>
        <v>2020</v>
      </c>
      <c r="O25" s="10">
        <f t="shared" si="2"/>
        <v>125412.07984622594</v>
      </c>
      <c r="P25" s="10"/>
      <c r="Q25" s="10"/>
    </row>
    <row r="26" spans="2:17">
      <c r="B26" s="26">
        <f t="shared" si="3"/>
        <v>34</v>
      </c>
      <c r="C26" s="10">
        <f t="shared" si="4"/>
        <v>61202.409664121617</v>
      </c>
      <c r="D26" s="25">
        <f t="shared" si="5"/>
        <v>0.06</v>
      </c>
      <c r="E26" s="10">
        <f t="shared" si="5"/>
        <v>5500</v>
      </c>
      <c r="F26" s="10">
        <f t="shared" si="6"/>
        <v>70374.554243968916</v>
      </c>
      <c r="G26" s="10"/>
      <c r="H26" s="26">
        <f t="shared" si="7"/>
        <v>34</v>
      </c>
      <c r="I26" s="10">
        <f t="shared" si="8"/>
        <v>64209.670182104332</v>
      </c>
      <c r="J26" s="25">
        <f t="shared" si="9"/>
        <v>0.06</v>
      </c>
      <c r="K26" s="10">
        <f t="shared" si="9"/>
        <v>5500</v>
      </c>
      <c r="L26" s="10">
        <f t="shared" si="10"/>
        <v>73562.250393030597</v>
      </c>
      <c r="N26" s="3">
        <f t="shared" si="11"/>
        <v>2021</v>
      </c>
      <c r="O26" s="10">
        <f t="shared" si="2"/>
        <v>143936.8046369995</v>
      </c>
      <c r="P26" s="10"/>
      <c r="Q26" s="10"/>
    </row>
    <row r="27" spans="2:17">
      <c r="B27" s="26">
        <f t="shared" si="3"/>
        <v>35</v>
      </c>
      <c r="C27" s="10">
        <f t="shared" si="4"/>
        <v>70374.554243968916</v>
      </c>
      <c r="D27" s="25">
        <f t="shared" si="5"/>
        <v>0.06</v>
      </c>
      <c r="E27" s="10">
        <f t="shared" si="5"/>
        <v>5500</v>
      </c>
      <c r="F27" s="10">
        <f t="shared" si="6"/>
        <v>80097.027498607058</v>
      </c>
      <c r="G27" s="10"/>
      <c r="H27" s="26">
        <f t="shared" si="7"/>
        <v>35</v>
      </c>
      <c r="I27" s="10">
        <f t="shared" si="8"/>
        <v>73562.250393030597</v>
      </c>
      <c r="J27" s="25">
        <f t="shared" si="9"/>
        <v>0.06</v>
      </c>
      <c r="K27" s="10">
        <f t="shared" si="9"/>
        <v>5500</v>
      </c>
      <c r="L27" s="10">
        <f t="shared" si="10"/>
        <v>83475.985416612442</v>
      </c>
      <c r="N27" s="3">
        <f t="shared" si="11"/>
        <v>2022</v>
      </c>
      <c r="O27" s="10">
        <f t="shared" si="2"/>
        <v>163573.0129152195</v>
      </c>
      <c r="P27" s="10"/>
      <c r="Q27" s="10"/>
    </row>
    <row r="28" spans="2:17">
      <c r="B28" s="26">
        <f t="shared" si="3"/>
        <v>36</v>
      </c>
      <c r="C28" s="10">
        <f t="shared" si="4"/>
        <v>80097.027498607058</v>
      </c>
      <c r="D28" s="25">
        <f t="shared" si="5"/>
        <v>0.06</v>
      </c>
      <c r="E28" s="10">
        <f t="shared" si="5"/>
        <v>5500</v>
      </c>
      <c r="F28" s="10">
        <f t="shared" si="6"/>
        <v>90402.849148523484</v>
      </c>
      <c r="G28" s="10"/>
      <c r="H28" s="26">
        <f t="shared" si="7"/>
        <v>36</v>
      </c>
      <c r="I28" s="10">
        <f t="shared" si="8"/>
        <v>83475.985416612442</v>
      </c>
      <c r="J28" s="25">
        <f t="shared" si="9"/>
        <v>0.06</v>
      </c>
      <c r="K28" s="10">
        <f t="shared" si="9"/>
        <v>5500</v>
      </c>
      <c r="L28" s="10">
        <f t="shared" si="10"/>
        <v>93984.544541609197</v>
      </c>
      <c r="N28" s="3">
        <f t="shared" si="11"/>
        <v>2023</v>
      </c>
      <c r="O28" s="10">
        <f t="shared" si="2"/>
        <v>184387.39369013268</v>
      </c>
      <c r="P28" s="10"/>
      <c r="Q28" s="10"/>
    </row>
    <row r="29" spans="2:17">
      <c r="B29" s="26">
        <f t="shared" si="3"/>
        <v>37</v>
      </c>
      <c r="C29" s="10">
        <f t="shared" si="4"/>
        <v>90402.849148523484</v>
      </c>
      <c r="D29" s="25">
        <f t="shared" si="5"/>
        <v>0.06</v>
      </c>
      <c r="E29" s="10">
        <f t="shared" si="5"/>
        <v>5500</v>
      </c>
      <c r="F29" s="10">
        <f t="shared" si="6"/>
        <v>101327.0200974349</v>
      </c>
      <c r="G29" s="10"/>
      <c r="H29" s="26">
        <f t="shared" si="7"/>
        <v>37</v>
      </c>
      <c r="I29" s="10">
        <f t="shared" si="8"/>
        <v>93984.544541609197</v>
      </c>
      <c r="J29" s="25">
        <f t="shared" si="9"/>
        <v>0.06</v>
      </c>
      <c r="K29" s="10">
        <f t="shared" si="9"/>
        <v>5500</v>
      </c>
      <c r="L29" s="10">
        <f t="shared" si="10"/>
        <v>105123.61721410575</v>
      </c>
      <c r="N29" s="3">
        <f t="shared" si="11"/>
        <v>2024</v>
      </c>
      <c r="O29" s="10">
        <f t="shared" si="2"/>
        <v>206450.63731154066</v>
      </c>
      <c r="P29" s="10"/>
      <c r="Q29" s="10"/>
    </row>
    <row r="30" spans="2:17">
      <c r="B30" s="26">
        <f t="shared" si="3"/>
        <v>38</v>
      </c>
      <c r="C30" s="10">
        <f t="shared" si="4"/>
        <v>101327.0200974349</v>
      </c>
      <c r="D30" s="25">
        <f t="shared" si="5"/>
        <v>0.06</v>
      </c>
      <c r="E30" s="10">
        <f t="shared" si="5"/>
        <v>5500</v>
      </c>
      <c r="F30" s="10">
        <f t="shared" si="6"/>
        <v>112906.64130328099</v>
      </c>
      <c r="G30" s="10"/>
      <c r="H30" s="26">
        <f t="shared" si="7"/>
        <v>38</v>
      </c>
      <c r="I30" s="10">
        <f t="shared" si="8"/>
        <v>105123.61721410575</v>
      </c>
      <c r="J30" s="25">
        <f t="shared" si="9"/>
        <v>0.06</v>
      </c>
      <c r="K30" s="10">
        <f t="shared" si="9"/>
        <v>5500</v>
      </c>
      <c r="L30" s="10">
        <f t="shared" si="10"/>
        <v>116931.0342469521</v>
      </c>
      <c r="N30" s="3">
        <f t="shared" si="11"/>
        <v>2025</v>
      </c>
      <c r="O30" s="10">
        <f t="shared" si="2"/>
        <v>229837.67555023311</v>
      </c>
      <c r="P30" s="10"/>
      <c r="Q30" s="10"/>
    </row>
    <row r="31" spans="2:17">
      <c r="B31" s="26">
        <f t="shared" si="3"/>
        <v>39</v>
      </c>
      <c r="C31" s="10">
        <f t="shared" si="4"/>
        <v>112906.64130328099</v>
      </c>
      <c r="D31" s="25">
        <f t="shared" si="5"/>
        <v>0.06</v>
      </c>
      <c r="E31" s="10">
        <f t="shared" si="5"/>
        <v>5500</v>
      </c>
      <c r="F31" s="10">
        <f t="shared" si="6"/>
        <v>125181.03978147786</v>
      </c>
      <c r="G31" s="10"/>
      <c r="H31" s="26">
        <f t="shared" si="7"/>
        <v>39</v>
      </c>
      <c r="I31" s="10">
        <f t="shared" si="8"/>
        <v>116931.0342469521</v>
      </c>
      <c r="J31" s="25">
        <f t="shared" si="9"/>
        <v>0.06</v>
      </c>
      <c r="K31" s="10">
        <f t="shared" si="9"/>
        <v>5500</v>
      </c>
      <c r="L31" s="10">
        <f t="shared" si="10"/>
        <v>129446.89630176923</v>
      </c>
      <c r="N31" s="3">
        <f t="shared" si="11"/>
        <v>2026</v>
      </c>
      <c r="O31" s="10">
        <f t="shared" si="2"/>
        <v>254627.93608324707</v>
      </c>
      <c r="P31" s="10"/>
      <c r="Q31" s="10"/>
    </row>
    <row r="32" spans="2:17">
      <c r="B32" s="26">
        <f t="shared" si="3"/>
        <v>40</v>
      </c>
      <c r="C32" s="10">
        <f t="shared" si="4"/>
        <v>125181.03978147786</v>
      </c>
      <c r="D32" s="25">
        <f t="shared" si="5"/>
        <v>0.06</v>
      </c>
      <c r="E32" s="10">
        <f t="shared" si="5"/>
        <v>5500</v>
      </c>
      <c r="F32" s="10">
        <f t="shared" si="6"/>
        <v>138191.90216836653</v>
      </c>
      <c r="G32" s="10"/>
      <c r="H32" s="26">
        <f t="shared" si="7"/>
        <v>40</v>
      </c>
      <c r="I32" s="10">
        <f t="shared" si="8"/>
        <v>129446.89630176923</v>
      </c>
      <c r="J32" s="25">
        <f t="shared" si="9"/>
        <v>0.06</v>
      </c>
      <c r="K32" s="10">
        <f t="shared" si="9"/>
        <v>5500</v>
      </c>
      <c r="L32" s="10">
        <f t="shared" si="10"/>
        <v>142713.7100798754</v>
      </c>
      <c r="N32" s="3">
        <f t="shared" si="11"/>
        <v>2027</v>
      </c>
      <c r="O32" s="10">
        <f t="shared" si="2"/>
        <v>280905.6122482419</v>
      </c>
      <c r="P32" s="10"/>
      <c r="Q32" s="10"/>
    </row>
    <row r="33" spans="2:18">
      <c r="B33" s="26">
        <f t="shared" si="3"/>
        <v>41</v>
      </c>
      <c r="C33" s="10">
        <f t="shared" si="4"/>
        <v>138191.90216836653</v>
      </c>
      <c r="D33" s="25">
        <f t="shared" si="5"/>
        <v>0.06</v>
      </c>
      <c r="E33" s="10">
        <f t="shared" si="5"/>
        <v>5500</v>
      </c>
      <c r="F33" s="10">
        <f t="shared" si="6"/>
        <v>151983.41629846854</v>
      </c>
      <c r="G33" s="10"/>
      <c r="H33" s="26">
        <f t="shared" si="7"/>
        <v>41</v>
      </c>
      <c r="I33" s="10">
        <f t="shared" si="8"/>
        <v>142713.7100798754</v>
      </c>
      <c r="J33" s="25">
        <f t="shared" si="9"/>
        <v>0.06</v>
      </c>
      <c r="K33" s="10">
        <f t="shared" si="9"/>
        <v>5500</v>
      </c>
      <c r="L33" s="10">
        <f t="shared" si="10"/>
        <v>156776.53268466794</v>
      </c>
      <c r="N33" s="3">
        <f t="shared" si="11"/>
        <v>2028</v>
      </c>
      <c r="O33" s="10">
        <f t="shared" si="2"/>
        <v>308759.94898313645</v>
      </c>
      <c r="P33" s="10"/>
      <c r="Q33" s="10"/>
    </row>
    <row r="34" spans="2:18">
      <c r="B34" s="26">
        <f t="shared" si="3"/>
        <v>42</v>
      </c>
      <c r="C34" s="10">
        <f t="shared" si="4"/>
        <v>151983.41629846854</v>
      </c>
      <c r="D34" s="25">
        <f t="shared" si="5"/>
        <v>0.06</v>
      </c>
      <c r="E34" s="10">
        <f t="shared" si="5"/>
        <v>5500</v>
      </c>
      <c r="F34" s="10">
        <f t="shared" si="6"/>
        <v>166602.42127637667</v>
      </c>
      <c r="G34" s="10"/>
      <c r="H34" s="26">
        <f t="shared" si="7"/>
        <v>42</v>
      </c>
      <c r="I34" s="10">
        <f t="shared" si="8"/>
        <v>156776.53268466794</v>
      </c>
      <c r="J34" s="25">
        <f t="shared" si="9"/>
        <v>0.06</v>
      </c>
      <c r="K34" s="10">
        <f t="shared" si="9"/>
        <v>5500</v>
      </c>
      <c r="L34" s="10">
        <f t="shared" si="10"/>
        <v>171683.12464574803</v>
      </c>
      <c r="N34" s="3">
        <f t="shared" si="11"/>
        <v>2029</v>
      </c>
      <c r="O34" s="10">
        <f t="shared" si="2"/>
        <v>338285.5459221247</v>
      </c>
      <c r="P34" s="10"/>
      <c r="Q34" s="10"/>
    </row>
    <row r="35" spans="2:18">
      <c r="B35" s="26">
        <f t="shared" si="3"/>
        <v>43</v>
      </c>
      <c r="C35" s="10">
        <f t="shared" si="4"/>
        <v>166602.42127637667</v>
      </c>
      <c r="D35" s="25">
        <f t="shared" si="5"/>
        <v>0.06</v>
      </c>
      <c r="E35" s="10">
        <f t="shared" si="5"/>
        <v>5500</v>
      </c>
      <c r="F35" s="10">
        <f t="shared" si="6"/>
        <v>182098.56655295927</v>
      </c>
      <c r="G35" s="10"/>
      <c r="H35" s="26">
        <f t="shared" si="7"/>
        <v>43</v>
      </c>
      <c r="I35" s="10">
        <f t="shared" si="8"/>
        <v>171683.12464574803</v>
      </c>
      <c r="J35" s="25">
        <f t="shared" si="9"/>
        <v>0.06</v>
      </c>
      <c r="K35" s="10">
        <f t="shared" si="9"/>
        <v>5500</v>
      </c>
      <c r="L35" s="10">
        <f t="shared" si="10"/>
        <v>187484.11212449291</v>
      </c>
      <c r="N35" s="3">
        <f t="shared" si="11"/>
        <v>2030</v>
      </c>
      <c r="O35" s="10">
        <f t="shared" si="2"/>
        <v>369582.67867745215</v>
      </c>
      <c r="P35" s="10"/>
      <c r="Q35" s="10"/>
    </row>
    <row r="36" spans="2:18">
      <c r="B36" s="26">
        <f t="shared" si="3"/>
        <v>44</v>
      </c>
      <c r="C36" s="10">
        <f t="shared" si="4"/>
        <v>182098.56655295927</v>
      </c>
      <c r="D36" s="25">
        <f t="shared" si="5"/>
        <v>0.06</v>
      </c>
      <c r="E36" s="10">
        <f t="shared" si="5"/>
        <v>5500</v>
      </c>
      <c r="F36" s="10">
        <f t="shared" si="6"/>
        <v>198524.48054613682</v>
      </c>
      <c r="G36" s="10"/>
      <c r="H36" s="26">
        <f t="shared" si="7"/>
        <v>44</v>
      </c>
      <c r="I36" s="10">
        <f t="shared" si="8"/>
        <v>187484.11212449291</v>
      </c>
      <c r="J36" s="25">
        <f t="shared" si="9"/>
        <v>0.06</v>
      </c>
      <c r="K36" s="10">
        <f t="shared" si="9"/>
        <v>5500</v>
      </c>
      <c r="L36" s="10">
        <f t="shared" si="10"/>
        <v>204233.15885196251</v>
      </c>
      <c r="N36" s="3">
        <f t="shared" si="11"/>
        <v>2031</v>
      </c>
      <c r="O36" s="10">
        <f t="shared" si="2"/>
        <v>402757.63939809933</v>
      </c>
      <c r="P36" s="10"/>
      <c r="Q36" s="10"/>
    </row>
    <row r="37" spans="2:18">
      <c r="B37" s="26">
        <f t="shared" si="3"/>
        <v>45</v>
      </c>
      <c r="C37" s="10">
        <f t="shared" si="4"/>
        <v>198524.48054613682</v>
      </c>
      <c r="D37" s="25">
        <f t="shared" ref="D37:E52" si="12">D36</f>
        <v>0.06</v>
      </c>
      <c r="E37" s="10">
        <f t="shared" si="12"/>
        <v>5500</v>
      </c>
      <c r="F37" s="10">
        <f t="shared" si="6"/>
        <v>215935.94937890503</v>
      </c>
      <c r="G37" s="10"/>
      <c r="H37" s="26">
        <f t="shared" si="7"/>
        <v>45</v>
      </c>
      <c r="I37" s="10">
        <f t="shared" si="8"/>
        <v>204233.15885196251</v>
      </c>
      <c r="J37" s="25">
        <f t="shared" ref="J37:K52" si="13">J36</f>
        <v>0.06</v>
      </c>
      <c r="K37" s="10">
        <f t="shared" si="13"/>
        <v>5500</v>
      </c>
      <c r="L37" s="10">
        <f t="shared" si="10"/>
        <v>221987.14838308026</v>
      </c>
      <c r="N37" s="3">
        <f t="shared" si="11"/>
        <v>2032</v>
      </c>
      <c r="O37" s="10">
        <f t="shared" si="2"/>
        <v>437923.09776198526</v>
      </c>
      <c r="P37" s="10"/>
      <c r="Q37" s="10"/>
    </row>
    <row r="38" spans="2:18">
      <c r="B38" s="26">
        <f t="shared" si="3"/>
        <v>46</v>
      </c>
      <c r="C38" s="10">
        <f t="shared" si="4"/>
        <v>215935.94937890503</v>
      </c>
      <c r="D38" s="25">
        <f t="shared" si="12"/>
        <v>0.06</v>
      </c>
      <c r="E38" s="10">
        <f t="shared" si="12"/>
        <v>5500</v>
      </c>
      <c r="F38" s="10">
        <f t="shared" si="6"/>
        <v>234392.10634163936</v>
      </c>
      <c r="G38" s="10"/>
      <c r="H38" s="26">
        <f t="shared" si="7"/>
        <v>46</v>
      </c>
      <c r="I38" s="10">
        <f t="shared" si="8"/>
        <v>221987.14838308026</v>
      </c>
      <c r="J38" s="25">
        <f t="shared" si="13"/>
        <v>0.06</v>
      </c>
      <c r="K38" s="10">
        <f t="shared" si="13"/>
        <v>5500</v>
      </c>
      <c r="L38" s="10">
        <f t="shared" si="10"/>
        <v>240806.37728606508</v>
      </c>
      <c r="N38" s="3">
        <f t="shared" si="11"/>
        <v>2033</v>
      </c>
      <c r="O38" s="10">
        <f t="shared" si="2"/>
        <v>475198.48362770444</v>
      </c>
      <c r="P38" s="10"/>
      <c r="Q38" s="10"/>
    </row>
    <row r="39" spans="2:18">
      <c r="B39" s="26">
        <f t="shared" si="3"/>
        <v>47</v>
      </c>
      <c r="C39" s="10">
        <f t="shared" si="4"/>
        <v>234392.10634163936</v>
      </c>
      <c r="D39" s="25">
        <f t="shared" si="12"/>
        <v>0.06</v>
      </c>
      <c r="E39" s="10">
        <f t="shared" si="12"/>
        <v>5500</v>
      </c>
      <c r="F39" s="10">
        <f t="shared" si="6"/>
        <v>253955.63272213773</v>
      </c>
      <c r="G39" s="10"/>
      <c r="H39" s="26">
        <f t="shared" si="7"/>
        <v>47</v>
      </c>
      <c r="I39" s="10">
        <f t="shared" si="8"/>
        <v>240806.37728606508</v>
      </c>
      <c r="J39" s="25">
        <f t="shared" si="13"/>
        <v>0.06</v>
      </c>
      <c r="K39" s="10">
        <f t="shared" si="13"/>
        <v>5500</v>
      </c>
      <c r="L39" s="10">
        <f t="shared" si="10"/>
        <v>260754.75992322899</v>
      </c>
      <c r="N39" s="3">
        <f t="shared" si="11"/>
        <v>2034</v>
      </c>
      <c r="O39" s="10">
        <f t="shared" si="2"/>
        <v>514710.39264536672</v>
      </c>
      <c r="P39" s="10"/>
      <c r="Q39" s="10"/>
    </row>
    <row r="40" spans="2:18">
      <c r="B40" s="26">
        <f t="shared" si="3"/>
        <v>48</v>
      </c>
      <c r="C40" s="10">
        <f t="shared" si="4"/>
        <v>253955.63272213773</v>
      </c>
      <c r="D40" s="25">
        <f t="shared" si="12"/>
        <v>0.06</v>
      </c>
      <c r="E40" s="10">
        <f t="shared" si="12"/>
        <v>5500</v>
      </c>
      <c r="F40" s="10">
        <f t="shared" si="6"/>
        <v>274692.97068546602</v>
      </c>
      <c r="G40" s="10"/>
      <c r="H40" s="26">
        <f t="shared" si="7"/>
        <v>48</v>
      </c>
      <c r="I40" s="10">
        <f t="shared" si="8"/>
        <v>260754.75992322899</v>
      </c>
      <c r="J40" s="25">
        <f t="shared" si="13"/>
        <v>0.06</v>
      </c>
      <c r="K40" s="10">
        <f t="shared" si="13"/>
        <v>5500</v>
      </c>
      <c r="L40" s="10">
        <f t="shared" si="10"/>
        <v>281900.04551862273</v>
      </c>
      <c r="N40" s="3">
        <f t="shared" si="11"/>
        <v>2035</v>
      </c>
      <c r="O40" s="10">
        <f t="shared" si="2"/>
        <v>556593.01620408869</v>
      </c>
      <c r="P40" s="10"/>
      <c r="Q40" s="10"/>
    </row>
    <row r="41" spans="2:18">
      <c r="B41" s="26">
        <f t="shared" si="3"/>
        <v>49</v>
      </c>
      <c r="C41" s="10">
        <f t="shared" si="4"/>
        <v>274692.97068546602</v>
      </c>
      <c r="D41" s="25">
        <f t="shared" si="12"/>
        <v>0.06</v>
      </c>
      <c r="E41" s="10">
        <f t="shared" si="12"/>
        <v>5500</v>
      </c>
      <c r="F41" s="10">
        <f t="shared" si="6"/>
        <v>296674.54892659397</v>
      </c>
      <c r="G41" s="10"/>
      <c r="H41" s="26">
        <f t="shared" si="7"/>
        <v>49</v>
      </c>
      <c r="I41" s="10">
        <f t="shared" si="8"/>
        <v>281900.04551862273</v>
      </c>
      <c r="J41" s="25">
        <f t="shared" si="13"/>
        <v>0.06</v>
      </c>
      <c r="K41" s="10">
        <f t="shared" si="13"/>
        <v>5500</v>
      </c>
      <c r="L41" s="10">
        <f t="shared" si="10"/>
        <v>304314.0482497401</v>
      </c>
      <c r="M41" s="10"/>
      <c r="N41" s="3">
        <f t="shared" si="11"/>
        <v>2036</v>
      </c>
      <c r="O41" s="10">
        <f t="shared" si="2"/>
        <v>600988.59717633412</v>
      </c>
      <c r="P41" s="10"/>
      <c r="Q41" s="10"/>
    </row>
    <row r="42" spans="2:18">
      <c r="B42" s="26">
        <f t="shared" si="3"/>
        <v>50</v>
      </c>
      <c r="C42" s="10">
        <f t="shared" si="4"/>
        <v>296674.54892659397</v>
      </c>
      <c r="D42" s="25">
        <f t="shared" si="12"/>
        <v>0.06</v>
      </c>
      <c r="E42" s="10">
        <f t="shared" si="12"/>
        <v>5500</v>
      </c>
      <c r="F42" s="10">
        <f t="shared" si="6"/>
        <v>319975.02186218963</v>
      </c>
      <c r="G42" s="10"/>
      <c r="H42" s="26">
        <f t="shared" si="7"/>
        <v>50</v>
      </c>
      <c r="I42" s="10">
        <f t="shared" si="8"/>
        <v>304314.0482497401</v>
      </c>
      <c r="J42" s="25">
        <f t="shared" si="13"/>
        <v>0.06</v>
      </c>
      <c r="K42" s="10">
        <f t="shared" si="13"/>
        <v>5500</v>
      </c>
      <c r="L42" s="10">
        <f t="shared" si="10"/>
        <v>328072.8911447245</v>
      </c>
      <c r="M42" s="10"/>
      <c r="N42" s="3">
        <f t="shared" si="11"/>
        <v>2037</v>
      </c>
      <c r="O42" s="10">
        <f t="shared" si="2"/>
        <v>648047.91300691408</v>
      </c>
      <c r="P42" s="10"/>
      <c r="Q42" s="10"/>
    </row>
    <row r="43" spans="2:18">
      <c r="B43" s="26">
        <f t="shared" si="3"/>
        <v>51</v>
      </c>
      <c r="C43" s="10">
        <f t="shared" si="4"/>
        <v>319975.02186218963</v>
      </c>
      <c r="D43" s="25">
        <f t="shared" si="12"/>
        <v>0.06</v>
      </c>
      <c r="E43" s="10">
        <f t="shared" si="12"/>
        <v>5500</v>
      </c>
      <c r="F43" s="10">
        <f t="shared" si="6"/>
        <v>344673.52317392104</v>
      </c>
      <c r="G43" s="10"/>
      <c r="H43" s="26">
        <f t="shared" si="7"/>
        <v>51</v>
      </c>
      <c r="I43" s="10">
        <f t="shared" si="8"/>
        <v>328072.8911447245</v>
      </c>
      <c r="J43" s="25">
        <f t="shared" si="13"/>
        <v>0.06</v>
      </c>
      <c r="K43" s="10">
        <f t="shared" si="13"/>
        <v>5500</v>
      </c>
      <c r="L43" s="10">
        <f t="shared" si="10"/>
        <v>353257.26461340801</v>
      </c>
      <c r="M43" s="10"/>
      <c r="N43" s="3">
        <f t="shared" si="11"/>
        <v>2038</v>
      </c>
      <c r="O43" s="10">
        <f t="shared" si="2"/>
        <v>697930.78778732906</v>
      </c>
      <c r="P43" s="10"/>
      <c r="Q43" s="10"/>
      <c r="R43" s="10"/>
    </row>
    <row r="44" spans="2:18">
      <c r="B44" s="26">
        <f t="shared" si="3"/>
        <v>52</v>
      </c>
      <c r="C44" s="10">
        <f t="shared" si="4"/>
        <v>344673.52317392104</v>
      </c>
      <c r="D44" s="25">
        <f t="shared" si="12"/>
        <v>0.06</v>
      </c>
      <c r="E44" s="10">
        <f t="shared" si="12"/>
        <v>5500</v>
      </c>
      <c r="F44" s="10">
        <f t="shared" si="6"/>
        <v>370853.93456435634</v>
      </c>
      <c r="G44" s="10"/>
      <c r="H44" s="26">
        <f t="shared" si="7"/>
        <v>52</v>
      </c>
      <c r="I44" s="10">
        <f t="shared" si="8"/>
        <v>353257.26461340801</v>
      </c>
      <c r="J44" s="25">
        <f t="shared" si="13"/>
        <v>0.06</v>
      </c>
      <c r="K44" s="10">
        <f t="shared" si="13"/>
        <v>5500</v>
      </c>
      <c r="L44" s="10">
        <f t="shared" si="10"/>
        <v>379952.70049021253</v>
      </c>
      <c r="N44" s="3">
        <f t="shared" si="11"/>
        <v>2039</v>
      </c>
      <c r="O44" s="10">
        <f t="shared" si="2"/>
        <v>750806.63505456888</v>
      </c>
      <c r="P44" s="10"/>
      <c r="Q44" s="10"/>
    </row>
    <row r="45" spans="2:18">
      <c r="B45" s="26">
        <f t="shared" si="3"/>
        <v>53</v>
      </c>
      <c r="C45" s="10">
        <f t="shared" si="4"/>
        <v>370853.93456435634</v>
      </c>
      <c r="D45" s="25">
        <f t="shared" si="12"/>
        <v>0.06</v>
      </c>
      <c r="E45" s="10">
        <f t="shared" si="12"/>
        <v>5500</v>
      </c>
      <c r="F45" s="10">
        <f t="shared" si="6"/>
        <v>398605.17063821777</v>
      </c>
      <c r="G45" s="10"/>
      <c r="H45" s="26">
        <f t="shared" si="7"/>
        <v>53</v>
      </c>
      <c r="I45" s="10">
        <f t="shared" si="8"/>
        <v>379952.70049021253</v>
      </c>
      <c r="J45" s="25">
        <f t="shared" si="13"/>
        <v>0.06</v>
      </c>
      <c r="K45" s="10">
        <f t="shared" si="13"/>
        <v>5500</v>
      </c>
      <c r="L45" s="10">
        <f t="shared" si="10"/>
        <v>408249.86251962528</v>
      </c>
      <c r="N45" s="3">
        <f t="shared" si="11"/>
        <v>2040</v>
      </c>
      <c r="O45" s="10">
        <f t="shared" si="2"/>
        <v>806855.03315784305</v>
      </c>
      <c r="P45" s="10"/>
      <c r="Q45" s="10"/>
    </row>
    <row r="46" spans="2:18">
      <c r="B46" s="26">
        <f t="shared" si="3"/>
        <v>54</v>
      </c>
      <c r="C46" s="10">
        <f t="shared" si="4"/>
        <v>398605.17063821777</v>
      </c>
      <c r="D46" s="25">
        <f t="shared" si="12"/>
        <v>0.06</v>
      </c>
      <c r="E46" s="10">
        <f t="shared" si="12"/>
        <v>5500</v>
      </c>
      <c r="F46" s="10">
        <f t="shared" si="6"/>
        <v>428021.48087651085</v>
      </c>
      <c r="G46" s="10"/>
      <c r="H46" s="26">
        <f t="shared" si="7"/>
        <v>54</v>
      </c>
      <c r="I46" s="10">
        <f t="shared" si="8"/>
        <v>408249.86251962528</v>
      </c>
      <c r="J46" s="25">
        <f t="shared" si="13"/>
        <v>0.06</v>
      </c>
      <c r="K46" s="10">
        <f t="shared" si="13"/>
        <v>5500</v>
      </c>
      <c r="L46" s="10">
        <f t="shared" si="10"/>
        <v>438244.85427080281</v>
      </c>
      <c r="N46" s="3">
        <f t="shared" si="11"/>
        <v>2041</v>
      </c>
      <c r="O46" s="10">
        <f t="shared" si="2"/>
        <v>866266.33514731366</v>
      </c>
      <c r="P46" s="10"/>
      <c r="Q46" s="10"/>
    </row>
    <row r="47" spans="2:18">
      <c r="B47" s="26">
        <f t="shared" si="3"/>
        <v>55</v>
      </c>
      <c r="C47" s="10">
        <f t="shared" si="4"/>
        <v>428021.48087651085</v>
      </c>
      <c r="D47" s="25">
        <f t="shared" si="12"/>
        <v>0.06</v>
      </c>
      <c r="E47" s="10">
        <f t="shared" si="12"/>
        <v>5500</v>
      </c>
      <c r="F47" s="10">
        <f t="shared" si="6"/>
        <v>459202.76972910151</v>
      </c>
      <c r="G47" s="10"/>
      <c r="H47" s="26">
        <f t="shared" si="7"/>
        <v>55</v>
      </c>
      <c r="I47" s="10">
        <f t="shared" si="8"/>
        <v>438244.85427080281</v>
      </c>
      <c r="J47" s="25">
        <f t="shared" si="13"/>
        <v>0.06</v>
      </c>
      <c r="K47" s="10">
        <f t="shared" si="13"/>
        <v>5500</v>
      </c>
      <c r="L47" s="10">
        <f t="shared" si="10"/>
        <v>470039.54552705103</v>
      </c>
      <c r="N47" s="3">
        <f t="shared" si="11"/>
        <v>2042</v>
      </c>
      <c r="O47" s="10">
        <f t="shared" si="2"/>
        <v>929242.31525615253</v>
      </c>
      <c r="P47" s="10"/>
      <c r="Q47" s="10"/>
    </row>
    <row r="48" spans="2:18">
      <c r="B48" s="26">
        <f t="shared" si="3"/>
        <v>56</v>
      </c>
      <c r="C48" s="10">
        <f t="shared" si="4"/>
        <v>459202.76972910151</v>
      </c>
      <c r="D48" s="25">
        <f t="shared" si="12"/>
        <v>0.06</v>
      </c>
      <c r="E48" s="10">
        <f t="shared" si="12"/>
        <v>5500</v>
      </c>
      <c r="F48" s="10">
        <f t="shared" si="6"/>
        <v>492254.93591284764</v>
      </c>
      <c r="G48" s="10"/>
      <c r="H48" s="26">
        <f t="shared" si="7"/>
        <v>56</v>
      </c>
      <c r="I48" s="10">
        <f t="shared" si="8"/>
        <v>470039.54552705103</v>
      </c>
      <c r="J48" s="25">
        <f t="shared" si="13"/>
        <v>0.06</v>
      </c>
      <c r="K48" s="10">
        <f t="shared" si="13"/>
        <v>5500</v>
      </c>
      <c r="L48" s="10">
        <f t="shared" si="10"/>
        <v>503741.91825867409</v>
      </c>
      <c r="N48" s="3">
        <f t="shared" si="11"/>
        <v>2043</v>
      </c>
      <c r="O48" s="10">
        <f t="shared" si="2"/>
        <v>995996.85417152173</v>
      </c>
      <c r="P48" s="10"/>
      <c r="Q48" s="10"/>
    </row>
    <row r="49" spans="2:17">
      <c r="B49" s="26">
        <f t="shared" si="3"/>
        <v>57</v>
      </c>
      <c r="C49" s="10">
        <f t="shared" si="4"/>
        <v>492254.93591284764</v>
      </c>
      <c r="D49" s="25">
        <f t="shared" si="12"/>
        <v>0.06</v>
      </c>
      <c r="E49" s="10">
        <f t="shared" si="12"/>
        <v>5500</v>
      </c>
      <c r="F49" s="10">
        <f t="shared" si="6"/>
        <v>527290.23206761852</v>
      </c>
      <c r="G49" s="10"/>
      <c r="H49" s="26">
        <f t="shared" si="7"/>
        <v>57</v>
      </c>
      <c r="I49" s="10">
        <f t="shared" si="8"/>
        <v>503741.91825867409</v>
      </c>
      <c r="J49" s="25">
        <f t="shared" si="13"/>
        <v>0.06</v>
      </c>
      <c r="K49" s="10">
        <f t="shared" si="13"/>
        <v>5500</v>
      </c>
      <c r="L49" s="10">
        <f t="shared" si="10"/>
        <v>539466.43335419451</v>
      </c>
      <c r="N49" s="3">
        <f t="shared" si="11"/>
        <v>2044</v>
      </c>
      <c r="O49" s="10">
        <f t="shared" si="2"/>
        <v>1066756.665421813</v>
      </c>
      <c r="P49" s="10"/>
      <c r="Q49" s="10"/>
    </row>
    <row r="50" spans="2:17">
      <c r="B50" s="26">
        <f t="shared" si="3"/>
        <v>58</v>
      </c>
      <c r="C50" s="10">
        <f t="shared" si="4"/>
        <v>527290.23206761852</v>
      </c>
      <c r="D50" s="25">
        <f t="shared" si="12"/>
        <v>0.06</v>
      </c>
      <c r="E50" s="10">
        <f t="shared" si="12"/>
        <v>5500</v>
      </c>
      <c r="F50" s="10">
        <f t="shared" si="6"/>
        <v>564427.64599167567</v>
      </c>
      <c r="G50" s="10"/>
      <c r="H50" s="26">
        <f t="shared" si="7"/>
        <v>58</v>
      </c>
      <c r="I50" s="10">
        <f t="shared" si="8"/>
        <v>539466.43335419451</v>
      </c>
      <c r="J50" s="25">
        <f t="shared" si="13"/>
        <v>0.06</v>
      </c>
      <c r="K50" s="10">
        <f t="shared" si="13"/>
        <v>5500</v>
      </c>
      <c r="L50" s="10">
        <f t="shared" si="10"/>
        <v>577334.41935544624</v>
      </c>
      <c r="N50" s="3">
        <f t="shared" si="11"/>
        <v>2045</v>
      </c>
      <c r="O50" s="10">
        <f t="shared" si="2"/>
        <v>1141762.065347122</v>
      </c>
      <c r="P50" s="10"/>
      <c r="Q50" s="10"/>
    </row>
    <row r="51" spans="2:17">
      <c r="B51" s="26">
        <f t="shared" si="3"/>
        <v>59</v>
      </c>
      <c r="C51" s="10">
        <f t="shared" si="4"/>
        <v>564427.64599167567</v>
      </c>
      <c r="D51" s="25">
        <f t="shared" si="12"/>
        <v>0.06</v>
      </c>
      <c r="E51" s="10">
        <f t="shared" si="12"/>
        <v>5500</v>
      </c>
      <c r="F51" s="10">
        <f t="shared" si="6"/>
        <v>603793.30475117627</v>
      </c>
      <c r="G51" s="10"/>
      <c r="H51" s="26">
        <f t="shared" si="7"/>
        <v>59</v>
      </c>
      <c r="I51" s="10">
        <f t="shared" si="8"/>
        <v>577334.41935544624</v>
      </c>
      <c r="J51" s="25">
        <f t="shared" si="13"/>
        <v>0.06</v>
      </c>
      <c r="K51" s="10">
        <f t="shared" si="13"/>
        <v>5500</v>
      </c>
      <c r="L51" s="10">
        <f t="shared" si="10"/>
        <v>617474.48451677302</v>
      </c>
      <c r="N51" s="3">
        <f t="shared" si="11"/>
        <v>2046</v>
      </c>
      <c r="O51" s="10">
        <f t="shared" si="2"/>
        <v>1221267.7892679493</v>
      </c>
      <c r="P51" s="10"/>
      <c r="Q51" s="10"/>
    </row>
    <row r="52" spans="2:17">
      <c r="B52" s="26">
        <f t="shared" si="3"/>
        <v>60</v>
      </c>
      <c r="C52" s="10">
        <f t="shared" si="4"/>
        <v>603793.30475117627</v>
      </c>
      <c r="D52" s="25">
        <f t="shared" si="12"/>
        <v>0.06</v>
      </c>
      <c r="E52" s="10">
        <f t="shared" si="12"/>
        <v>5500</v>
      </c>
      <c r="F52" s="10">
        <f t="shared" si="6"/>
        <v>645520.90303624689</v>
      </c>
      <c r="G52" s="10"/>
      <c r="H52" s="26">
        <f t="shared" si="7"/>
        <v>60</v>
      </c>
      <c r="I52" s="10">
        <f t="shared" si="8"/>
        <v>617474.48451677302</v>
      </c>
      <c r="J52" s="25">
        <f t="shared" si="13"/>
        <v>0.06</v>
      </c>
      <c r="K52" s="10">
        <f t="shared" si="13"/>
        <v>5500</v>
      </c>
      <c r="L52" s="10">
        <f t="shared" si="10"/>
        <v>660022.95358777943</v>
      </c>
      <c r="N52" s="3">
        <f t="shared" si="11"/>
        <v>2047</v>
      </c>
      <c r="O52" s="10">
        <f t="shared" si="2"/>
        <v>1305543.8566240263</v>
      </c>
      <c r="P52" s="10"/>
      <c r="Q52" s="10"/>
    </row>
    <row r="53" spans="2:17">
      <c r="B53" s="26">
        <f t="shared" si="3"/>
        <v>61</v>
      </c>
      <c r="C53" s="10">
        <f t="shared" si="4"/>
        <v>645520.90303624689</v>
      </c>
      <c r="D53" s="25">
        <f t="shared" ref="D53:E57" si="14">D52</f>
        <v>0.06</v>
      </c>
      <c r="E53" s="10">
        <f t="shared" si="14"/>
        <v>5500</v>
      </c>
      <c r="F53" s="10">
        <f t="shared" si="6"/>
        <v>689752.15721842169</v>
      </c>
      <c r="G53" s="10"/>
      <c r="H53" s="26">
        <f t="shared" si="7"/>
        <v>61</v>
      </c>
      <c r="I53" s="10">
        <f t="shared" si="8"/>
        <v>660022.95358777943</v>
      </c>
      <c r="J53" s="25">
        <f t="shared" ref="J53:K57" si="15">J52</f>
        <v>0.06</v>
      </c>
      <c r="K53" s="10">
        <f t="shared" si="15"/>
        <v>5500</v>
      </c>
      <c r="L53" s="10">
        <f t="shared" si="10"/>
        <v>705124.33080304624</v>
      </c>
      <c r="N53" s="3">
        <f t="shared" si="11"/>
        <v>2048</v>
      </c>
      <c r="O53" s="10">
        <f t="shared" si="2"/>
        <v>1394876.4880214678</v>
      </c>
      <c r="P53" s="10"/>
      <c r="Q53" s="10"/>
    </row>
    <row r="54" spans="2:17">
      <c r="B54" s="26">
        <f t="shared" si="3"/>
        <v>62</v>
      </c>
      <c r="C54" s="10">
        <f t="shared" si="4"/>
        <v>689752.15721842169</v>
      </c>
      <c r="D54" s="25">
        <f t="shared" si="14"/>
        <v>0.06</v>
      </c>
      <c r="E54" s="10">
        <f t="shared" si="14"/>
        <v>5500</v>
      </c>
      <c r="F54" s="10">
        <f t="shared" si="6"/>
        <v>736637.28665152704</v>
      </c>
      <c r="G54" s="10"/>
      <c r="H54" s="26">
        <f t="shared" si="7"/>
        <v>62</v>
      </c>
      <c r="I54" s="10">
        <f t="shared" si="8"/>
        <v>705124.33080304624</v>
      </c>
      <c r="J54" s="25">
        <f t="shared" si="15"/>
        <v>0.06</v>
      </c>
      <c r="K54" s="10">
        <f t="shared" si="15"/>
        <v>5500</v>
      </c>
      <c r="L54" s="10">
        <f t="shared" si="10"/>
        <v>752931.79065122909</v>
      </c>
      <c r="N54" s="3">
        <f t="shared" si="11"/>
        <v>2049</v>
      </c>
      <c r="O54" s="10">
        <f t="shared" si="2"/>
        <v>1489569.0773027563</v>
      </c>
      <c r="P54" s="10"/>
      <c r="Q54" s="10"/>
    </row>
    <row r="55" spans="2:17">
      <c r="B55" s="26">
        <f t="shared" si="3"/>
        <v>63</v>
      </c>
      <c r="C55" s="10">
        <f t="shared" si="4"/>
        <v>736637.28665152704</v>
      </c>
      <c r="D55" s="25">
        <f t="shared" si="14"/>
        <v>0.06</v>
      </c>
      <c r="E55" s="10">
        <f t="shared" si="14"/>
        <v>5500</v>
      </c>
      <c r="F55" s="10">
        <f t="shared" si="6"/>
        <v>786335.52385061875</v>
      </c>
      <c r="G55" s="10"/>
      <c r="H55" s="26">
        <f t="shared" si="7"/>
        <v>63</v>
      </c>
      <c r="I55" s="10">
        <f t="shared" si="8"/>
        <v>752931.79065122909</v>
      </c>
      <c r="J55" s="25">
        <f t="shared" si="15"/>
        <v>0.06</v>
      </c>
      <c r="K55" s="10">
        <f t="shared" si="15"/>
        <v>5500</v>
      </c>
      <c r="L55" s="10">
        <f t="shared" si="10"/>
        <v>803607.69809030287</v>
      </c>
      <c r="N55" s="3">
        <f t="shared" si="11"/>
        <v>2050</v>
      </c>
      <c r="O55" s="10">
        <f t="shared" si="2"/>
        <v>1589943.2219409216</v>
      </c>
      <c r="P55" s="10"/>
      <c r="Q55" s="10"/>
    </row>
    <row r="56" spans="2:17">
      <c r="B56" s="26">
        <f t="shared" si="3"/>
        <v>64</v>
      </c>
      <c r="C56" s="10">
        <f t="shared" si="4"/>
        <v>786335.52385061875</v>
      </c>
      <c r="D56" s="25">
        <f t="shared" si="14"/>
        <v>0.06</v>
      </c>
      <c r="E56" s="10">
        <f t="shared" si="14"/>
        <v>5500</v>
      </c>
      <c r="F56" s="10">
        <f t="shared" si="6"/>
        <v>839015.65528165596</v>
      </c>
      <c r="G56" s="10"/>
      <c r="H56" s="26">
        <f t="shared" si="7"/>
        <v>64</v>
      </c>
      <c r="I56" s="10">
        <f t="shared" si="8"/>
        <v>803607.69809030287</v>
      </c>
      <c r="J56" s="25">
        <f t="shared" si="15"/>
        <v>0.06</v>
      </c>
      <c r="K56" s="10">
        <f t="shared" si="15"/>
        <v>5500</v>
      </c>
      <c r="L56" s="10">
        <f t="shared" si="10"/>
        <v>857324.15997572104</v>
      </c>
      <c r="N56" s="3">
        <f t="shared" si="11"/>
        <v>2051</v>
      </c>
      <c r="O56" s="10">
        <f t="shared" si="2"/>
        <v>1696339.815257377</v>
      </c>
      <c r="P56" s="10"/>
      <c r="Q56" s="10"/>
    </row>
    <row r="57" spans="2:17">
      <c r="B57" s="26">
        <f t="shared" si="3"/>
        <v>65</v>
      </c>
      <c r="C57" s="10">
        <f t="shared" si="4"/>
        <v>839015.65528165596</v>
      </c>
      <c r="D57" s="25">
        <f t="shared" si="14"/>
        <v>0.06</v>
      </c>
      <c r="E57" s="10">
        <f t="shared" si="14"/>
        <v>5500</v>
      </c>
      <c r="F57" s="10">
        <f t="shared" si="6"/>
        <v>894856.59459855536</v>
      </c>
      <c r="G57" s="10"/>
      <c r="H57" s="26">
        <f t="shared" si="7"/>
        <v>65</v>
      </c>
      <c r="I57" s="10">
        <f t="shared" si="8"/>
        <v>857324.15997572104</v>
      </c>
      <c r="J57" s="25">
        <f t="shared" si="15"/>
        <v>0.06</v>
      </c>
      <c r="K57" s="10">
        <f t="shared" si="15"/>
        <v>5500</v>
      </c>
      <c r="L57" s="10">
        <f t="shared" si="10"/>
        <v>914263.60957426438</v>
      </c>
      <c r="N57" s="3">
        <f t="shared" si="11"/>
        <v>2052</v>
      </c>
      <c r="O57" s="10">
        <f t="shared" si="2"/>
        <v>1809120.2041728199</v>
      </c>
      <c r="P57" s="10"/>
      <c r="Q57" s="10"/>
    </row>
    <row r="58" spans="2:17">
      <c r="H58" s="26"/>
      <c r="I58" s="10"/>
      <c r="J58" s="25"/>
      <c r="K58" s="10"/>
      <c r="L58" s="10"/>
    </row>
    <row r="59" spans="2:17">
      <c r="H59" s="26"/>
      <c r="I59" s="10"/>
      <c r="J59" s="25"/>
      <c r="K59" s="10"/>
      <c r="L59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Retirement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Smith</dc:creator>
  <cp:lastModifiedBy>Marc Smith</cp:lastModifiedBy>
  <dcterms:created xsi:type="dcterms:W3CDTF">2014-03-11T15:02:45Z</dcterms:created>
  <dcterms:modified xsi:type="dcterms:W3CDTF">2014-03-11T15:10:01Z</dcterms:modified>
</cp:coreProperties>
</file>